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say\Documents\parish using wef 2511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43" i="1"/>
  <c r="G47" i="1" s="1"/>
  <c r="E39" i="1"/>
  <c r="E30" i="1"/>
  <c r="G23" i="1"/>
  <c r="G46" i="1" s="1"/>
  <c r="C17" i="1"/>
  <c r="G7" i="1"/>
  <c r="C53" i="1" s="1"/>
  <c r="C21" i="1" l="1"/>
  <c r="E32" i="1"/>
  <c r="C12" i="1"/>
  <c r="E35" i="1"/>
  <c r="E53" i="1"/>
  <c r="C15" i="1"/>
  <c r="E28" i="1"/>
  <c r="E37" i="1"/>
  <c r="G49" i="1"/>
  <c r="E12" i="1"/>
  <c r="E15" i="1"/>
  <c r="E17" i="1"/>
  <c r="E21" i="1"/>
  <c r="C27" i="1"/>
  <c r="C29" i="1"/>
  <c r="C31" i="1"/>
  <c r="C34" i="1"/>
  <c r="C36" i="1"/>
  <c r="C38" i="1"/>
  <c r="C41" i="1"/>
  <c r="C52" i="1"/>
  <c r="C55" i="1" s="1"/>
  <c r="C13" i="1"/>
  <c r="C16" i="1"/>
  <c r="C19" i="1"/>
  <c r="E27" i="1"/>
  <c r="E29" i="1"/>
  <c r="E31" i="1"/>
  <c r="E34" i="1"/>
  <c r="E36" i="1"/>
  <c r="E38" i="1"/>
  <c r="E41" i="1"/>
  <c r="C45" i="1"/>
  <c r="E52" i="1"/>
  <c r="E55" i="1" s="1"/>
  <c r="E13" i="1"/>
  <c r="E16" i="1"/>
  <c r="E19" i="1"/>
  <c r="C28" i="1"/>
  <c r="C30" i="1"/>
  <c r="C32" i="1"/>
  <c r="C35" i="1"/>
  <c r="C37" i="1"/>
  <c r="C39" i="1"/>
  <c r="E45" i="1"/>
  <c r="C23" i="1" l="1"/>
  <c r="C46" i="1" s="1"/>
  <c r="C43" i="1"/>
  <c r="C47" i="1" s="1"/>
  <c r="C49" i="1" s="1"/>
  <c r="E23" i="1"/>
  <c r="E46" i="1" s="1"/>
  <c r="E43" i="1"/>
  <c r="E47" i="1" s="1"/>
  <c r="E49" i="1" l="1"/>
</calcChain>
</file>

<file path=xl/sharedStrings.xml><?xml version="1.0" encoding="utf-8"?>
<sst xmlns="http://schemas.openxmlformats.org/spreadsheetml/2006/main" count="47" uniqueCount="42">
  <si>
    <t>ASHBY WOULDS AND OAKTHORPE AND DONISTHORPE JOINT BURIAL COMMITTEE</t>
  </si>
  <si>
    <t>INCOME AND EXPENDITURE QUARTER 4 FINAL OUTURN 2020 - 2021</t>
  </si>
  <si>
    <t>Ashby Woulds</t>
  </si>
  <si>
    <t>Oakthorpe &amp; Donisthorpe</t>
  </si>
  <si>
    <t>TOTAL</t>
  </si>
  <si>
    <t>Council Tax Base 2020-2021</t>
  </si>
  <si>
    <t>£</t>
  </si>
  <si>
    <t>INCOME</t>
  </si>
  <si>
    <t>Funding</t>
  </si>
  <si>
    <t xml:space="preserve">Oakthorpe and Donisthorpe </t>
  </si>
  <si>
    <t>Burial Fees</t>
  </si>
  <si>
    <t>Interments</t>
  </si>
  <si>
    <t>Burial Rights</t>
  </si>
  <si>
    <t>Monumental Work</t>
  </si>
  <si>
    <t>Bank Interest</t>
  </si>
  <si>
    <t>Miscellaneous</t>
  </si>
  <si>
    <t>VAT</t>
  </si>
  <si>
    <t>Total Income</t>
  </si>
  <si>
    <t>EXPENDITURE</t>
  </si>
  <si>
    <t>Burial Ground Expenses</t>
  </si>
  <si>
    <t>Contractors Fees</t>
  </si>
  <si>
    <t>Hire of Refuse Containers</t>
  </si>
  <si>
    <t>Rates</t>
  </si>
  <si>
    <t>Water Charges</t>
  </si>
  <si>
    <t>Skip Hire</t>
  </si>
  <si>
    <t>Other Maintenance Costs</t>
  </si>
  <si>
    <t>Administration Charges</t>
  </si>
  <si>
    <t>Clerks Salary</t>
  </si>
  <si>
    <t>Clerks Expenses</t>
  </si>
  <si>
    <t>Insurance</t>
  </si>
  <si>
    <t>Printing and Stationery</t>
  </si>
  <si>
    <t>Postage and Telephones</t>
  </si>
  <si>
    <t>Legal Fees</t>
  </si>
  <si>
    <t>Total Expenditure</t>
  </si>
  <si>
    <t>Balance B/F</t>
  </si>
  <si>
    <t>Add Total Income</t>
  </si>
  <si>
    <t>Less Total Expenditure</t>
  </si>
  <si>
    <t>Balance C/F</t>
  </si>
  <si>
    <t>These cumulative funds are represented by:</t>
  </si>
  <si>
    <t>Current Account</t>
  </si>
  <si>
    <t>Deposit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</si>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</sst>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_ ;[Red]\-0\ 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164" fontId="0" fillId="0" borderId="0" xfId="0" applyNumberFormat="1" applyFont="1" applyBorder="1"/>
    <xf numFmtId="165" fontId="0" fillId="0" borderId="0" xfId="0" applyNumberFormat="1" applyFont="1"/>
    <xf numFmtId="2" fontId="0" fillId="0" borderId="0" xfId="0" applyNumberFormat="1" applyFont="1"/>
    <xf numFmtId="1" fontId="0" fillId="0" borderId="0" xfId="0" applyNumberFormat="1" applyFont="1" applyBorder="1"/>
    <xf numFmtId="164" fontId="0" fillId="0" borderId="2" xfId="0" applyNumberFormat="1" applyFont="1" applyBorder="1"/>
    <xf numFmtId="0" fontId="0" fillId="0" borderId="0" xfId="0" applyFont="1" applyBorder="1"/>
    <xf numFmtId="164" fontId="0" fillId="0" borderId="0" xfId="0" applyNumberFormat="1" applyFont="1" applyAlignme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1" fontId="2" fillId="0" borderId="0" xfId="0" applyNumberFormat="1" applyFont="1" applyBorder="1"/>
    <xf numFmtId="1" fontId="1" fillId="0" borderId="0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164" fontId="1" fillId="0" borderId="0" xfId="0" applyNumberFormat="1" applyFont="1"/>
    <xf numFmtId="164" fontId="2" fillId="0" borderId="0" xfId="0" applyNumberFormat="1" applyFont="1" applyBorder="1"/>
    <xf numFmtId="2" fontId="1" fillId="0" borderId="0" xfId="0" applyNumberFormat="1" applyFont="1"/>
    <xf numFmtId="1" fontId="3" fillId="0" borderId="0" xfId="0" applyNumberFormat="1" applyFont="1"/>
    <xf numFmtId="164" fontId="1" fillId="0" borderId="0" xfId="0" applyNumberFormat="1" applyFont="1" applyAlignment="1"/>
    <xf numFmtId="165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52" sqref="A52:XFD52"/>
    </sheetView>
  </sheetViews>
  <sheetFormatPr defaultRowHeight="15" x14ac:dyDescent="0.25"/>
  <cols>
    <col min="1" max="1" width="25.7109375" style="1" customWidth="1"/>
    <col min="2" max="2" width="22.140625" style="1" customWidth="1"/>
    <col min="3" max="4" width="9.140625" style="1"/>
    <col min="5" max="5" width="12" style="1" customWidth="1"/>
    <col min="6" max="16384" width="9.140625" style="1"/>
  </cols>
  <sheetData>
    <row r="1" spans="1:7" x14ac:dyDescent="0.25">
      <c r="A1" s="16" t="s">
        <v>0</v>
      </c>
      <c r="C1" s="2"/>
    </row>
    <row r="2" spans="1:7" x14ac:dyDescent="0.25">
      <c r="A2" s="16"/>
      <c r="C2" s="2"/>
    </row>
    <row r="3" spans="1:7" x14ac:dyDescent="0.25">
      <c r="A3" s="16" t="s">
        <v>1</v>
      </c>
      <c r="C3" s="2"/>
    </row>
    <row r="4" spans="1:7" x14ac:dyDescent="0.25">
      <c r="A4" s="17"/>
      <c r="B4" s="18"/>
      <c r="C4" s="2"/>
    </row>
    <row r="5" spans="1:7" ht="45" x14ac:dyDescent="0.25">
      <c r="A5" s="17"/>
      <c r="B5" s="18"/>
      <c r="C5" s="3" t="s">
        <v>2</v>
      </c>
      <c r="D5" s="4"/>
      <c r="E5" s="5" t="s">
        <v>3</v>
      </c>
      <c r="G5" s="19" t="s">
        <v>4</v>
      </c>
    </row>
    <row r="6" spans="1:7" x14ac:dyDescent="0.25">
      <c r="A6" s="17"/>
      <c r="B6" s="18"/>
      <c r="C6" s="6"/>
      <c r="D6" s="4"/>
      <c r="E6" s="5"/>
      <c r="G6" s="19"/>
    </row>
    <row r="7" spans="1:7" x14ac:dyDescent="0.25">
      <c r="A7" s="17" t="s">
        <v>5</v>
      </c>
      <c r="B7" s="18"/>
      <c r="C7" s="7">
        <v>1381</v>
      </c>
      <c r="D7" s="4"/>
      <c r="E7" s="5">
        <v>878</v>
      </c>
      <c r="G7" s="20">
        <f>SUM(C7:E7)</f>
        <v>2259</v>
      </c>
    </row>
    <row r="8" spans="1:7" x14ac:dyDescent="0.25">
      <c r="A8" s="17"/>
      <c r="B8" s="18"/>
      <c r="C8" s="21"/>
    </row>
    <row r="9" spans="1:7" x14ac:dyDescent="0.25">
      <c r="A9" s="17"/>
      <c r="B9" s="18"/>
      <c r="C9" s="21" t="s">
        <v>6</v>
      </c>
      <c r="E9" s="21" t="s">
        <v>6</v>
      </c>
      <c r="G9" s="21" t="s">
        <v>6</v>
      </c>
    </row>
    <row r="10" spans="1:7" x14ac:dyDescent="0.25">
      <c r="A10" s="22" t="s">
        <v>7</v>
      </c>
      <c r="C10" s="2"/>
    </row>
    <row r="11" spans="1:7" x14ac:dyDescent="0.25">
      <c r="A11" s="8"/>
      <c r="B11" s="22"/>
      <c r="C11" s="2"/>
    </row>
    <row r="12" spans="1:7" x14ac:dyDescent="0.25">
      <c r="A12" s="23" t="s">
        <v>8</v>
      </c>
      <c r="B12" s="24" t="s">
        <v>2</v>
      </c>
      <c r="C12" s="9">
        <f>SUM(C7/G7)*G12</f>
        <v>4942.7023151837093</v>
      </c>
      <c r="E12" s="9">
        <f>SUM(E7/G7)*G12</f>
        <v>3142.4276848162908</v>
      </c>
      <c r="G12" s="1">
        <v>8085.13</v>
      </c>
    </row>
    <row r="13" spans="1:7" x14ac:dyDescent="0.25">
      <c r="A13" s="8"/>
      <c r="B13" s="24" t="s">
        <v>9</v>
      </c>
      <c r="C13" s="9">
        <f>SUM(C7/G7)*G13</f>
        <v>3126.8859982293047</v>
      </c>
      <c r="E13" s="9">
        <f>SUM(E7/G7)*G13</f>
        <v>1987.9840017706952</v>
      </c>
      <c r="G13" s="1">
        <v>5114.87</v>
      </c>
    </row>
    <row r="14" spans="1:7" x14ac:dyDescent="0.25">
      <c r="A14" s="8"/>
      <c r="C14" s="2"/>
    </row>
    <row r="15" spans="1:7" x14ac:dyDescent="0.25">
      <c r="A15" s="25" t="s">
        <v>10</v>
      </c>
      <c r="B15" s="24" t="s">
        <v>11</v>
      </c>
      <c r="C15" s="9">
        <f>SUM(C7/G7)*G15</f>
        <v>880.31872509960158</v>
      </c>
      <c r="D15" s="10"/>
      <c r="E15" s="9">
        <f>SUM(E7/G7)*G15</f>
        <v>559.68127490039842</v>
      </c>
      <c r="G15" s="11">
        <v>1440</v>
      </c>
    </row>
    <row r="16" spans="1:7" x14ac:dyDescent="0.25">
      <c r="A16" s="26"/>
      <c r="B16" s="24" t="s">
        <v>12</v>
      </c>
      <c r="C16" s="9">
        <f>SUM(C7/G7)*G16</f>
        <v>1075.9451084550685</v>
      </c>
      <c r="D16" s="10"/>
      <c r="E16" s="9">
        <f>SUM(E7/G7)*G16</f>
        <v>684.05489154493148</v>
      </c>
      <c r="G16" s="11">
        <v>1760</v>
      </c>
    </row>
    <row r="17" spans="1:7" x14ac:dyDescent="0.25">
      <c r="A17" s="8"/>
      <c r="B17" s="24" t="s">
        <v>13</v>
      </c>
      <c r="C17" s="9">
        <f>SUM(C7/G7)*G17</f>
        <v>382.69411243913237</v>
      </c>
      <c r="D17" s="10"/>
      <c r="E17" s="9">
        <f>SUM(E7/G7)*G17</f>
        <v>243.30588756086766</v>
      </c>
      <c r="G17" s="11">
        <v>626</v>
      </c>
    </row>
    <row r="18" spans="1:7" x14ac:dyDescent="0.25">
      <c r="A18" s="8"/>
      <c r="B18" s="22"/>
      <c r="C18" s="9"/>
      <c r="D18" s="10"/>
      <c r="E18" s="9"/>
      <c r="G18" s="11"/>
    </row>
    <row r="19" spans="1:7" x14ac:dyDescent="0.25">
      <c r="A19" s="8"/>
      <c r="B19" s="24" t="s">
        <v>14</v>
      </c>
      <c r="C19" s="9">
        <f>SUM(C7/G7)*G19</f>
        <v>5.9666046923417442</v>
      </c>
      <c r="D19" s="10"/>
      <c r="E19" s="9">
        <f>SUM(E7/G7)*G19</f>
        <v>3.7933953076582561</v>
      </c>
      <c r="G19" s="11">
        <v>9.76</v>
      </c>
    </row>
    <row r="20" spans="1:7" x14ac:dyDescent="0.25">
      <c r="A20" s="8"/>
      <c r="C20" s="9"/>
      <c r="D20" s="10"/>
      <c r="E20" s="9"/>
      <c r="G20" s="11"/>
    </row>
    <row r="21" spans="1:7" x14ac:dyDescent="0.25">
      <c r="A21" s="8" t="s">
        <v>15</v>
      </c>
      <c r="B21" s="24" t="s">
        <v>16</v>
      </c>
      <c r="C21" s="9">
        <f>SUM(C7/G7)*G21</f>
        <v>1190.893948649845</v>
      </c>
      <c r="D21" s="10"/>
      <c r="E21" s="9">
        <f>SUM(E7/G7)*G21</f>
        <v>757.13605135015496</v>
      </c>
      <c r="G21" s="11">
        <v>1948.03</v>
      </c>
    </row>
    <row r="22" spans="1:7" x14ac:dyDescent="0.25">
      <c r="A22" s="8"/>
      <c r="C22" s="2"/>
      <c r="D22" s="10"/>
      <c r="E22" s="2"/>
      <c r="G22" s="11"/>
    </row>
    <row r="23" spans="1:7" x14ac:dyDescent="0.25">
      <c r="A23" s="16" t="s">
        <v>17</v>
      </c>
      <c r="C23" s="27">
        <f>SUM(C12:C21)</f>
        <v>11605.406812749005</v>
      </c>
      <c r="D23" s="10"/>
      <c r="E23" s="27">
        <f>SUM(E12:E21)</f>
        <v>7378.3831872509963</v>
      </c>
      <c r="G23" s="28">
        <f>SUM(G12:G21)</f>
        <v>18983.789999999997</v>
      </c>
    </row>
    <row r="24" spans="1:7" x14ac:dyDescent="0.25">
      <c r="A24" s="8"/>
      <c r="C24" s="2"/>
      <c r="D24" s="10"/>
      <c r="E24" s="2"/>
      <c r="G24" s="11"/>
    </row>
    <row r="25" spans="1:7" x14ac:dyDescent="0.25">
      <c r="A25" s="16" t="s">
        <v>18</v>
      </c>
      <c r="C25" s="2"/>
      <c r="D25" s="10"/>
      <c r="E25" s="2"/>
      <c r="G25" s="11"/>
    </row>
    <row r="26" spans="1:7" x14ac:dyDescent="0.25">
      <c r="A26" s="8"/>
      <c r="C26" s="2"/>
      <c r="D26" s="10"/>
      <c r="E26" s="2"/>
      <c r="G26" s="11"/>
    </row>
    <row r="27" spans="1:7" x14ac:dyDescent="0.25">
      <c r="A27" s="23" t="s">
        <v>19</v>
      </c>
      <c r="B27" s="24" t="s">
        <v>20</v>
      </c>
      <c r="C27" s="9">
        <f>SUM(C7/G7)*G27</f>
        <v>4321.0872554227535</v>
      </c>
      <c r="D27" s="10"/>
      <c r="E27" s="9">
        <f>SUM(E7/G7)*G27</f>
        <v>2747.2227445772469</v>
      </c>
      <c r="G27" s="11">
        <v>7068.31</v>
      </c>
    </row>
    <row r="28" spans="1:7" x14ac:dyDescent="0.25">
      <c r="A28" s="8"/>
      <c r="B28" s="24" t="s">
        <v>21</v>
      </c>
      <c r="C28" s="9">
        <f>SUM(C7/G7)*G28</f>
        <v>858.31075697211156</v>
      </c>
      <c r="D28" s="10"/>
      <c r="E28" s="9">
        <f>SUM(E7/G7)*G28</f>
        <v>545.68924302788844</v>
      </c>
      <c r="G28" s="11">
        <v>1404</v>
      </c>
    </row>
    <row r="29" spans="1:7" x14ac:dyDescent="0.25">
      <c r="A29" s="8"/>
      <c r="B29" s="24" t="s">
        <v>22</v>
      </c>
      <c r="C29" s="9">
        <f>SUM(C7/G7)*G29</f>
        <v>0</v>
      </c>
      <c r="D29" s="10"/>
      <c r="E29" s="9">
        <f>SUM(E7/G7)*G29</f>
        <v>0</v>
      </c>
      <c r="G29" s="11">
        <v>0</v>
      </c>
    </row>
    <row r="30" spans="1:7" x14ac:dyDescent="0.25">
      <c r="A30" s="8"/>
      <c r="B30" s="24" t="s">
        <v>23</v>
      </c>
      <c r="C30" s="9">
        <f>SUM(C7/G7)*G30</f>
        <v>161.32451969898185</v>
      </c>
      <c r="D30" s="10"/>
      <c r="E30" s="9">
        <f>SUM(E7/G7)*G30</f>
        <v>102.56548030101816</v>
      </c>
      <c r="G30" s="11">
        <v>263.89</v>
      </c>
    </row>
    <row r="31" spans="1:7" x14ac:dyDescent="0.25">
      <c r="A31" s="8"/>
      <c r="B31" s="24" t="s">
        <v>24</v>
      </c>
      <c r="C31" s="9">
        <f>SUM(C7/G7)*G31</f>
        <v>141.11998229305001</v>
      </c>
      <c r="D31" s="10"/>
      <c r="E31" s="9">
        <f>SUM(E7/G7)*G31</f>
        <v>89.720017706949989</v>
      </c>
      <c r="G31" s="11">
        <v>230.84</v>
      </c>
    </row>
    <row r="32" spans="1:7" x14ac:dyDescent="0.25">
      <c r="A32" s="8"/>
      <c r="B32" s="24" t="s">
        <v>25</v>
      </c>
      <c r="C32" s="9">
        <f>SUM(C7/G7)*G32</f>
        <v>256.75962815405046</v>
      </c>
      <c r="D32" s="10"/>
      <c r="E32" s="9">
        <f>SUM(E7/G7)*G32</f>
        <v>163.24037184594954</v>
      </c>
      <c r="G32" s="11">
        <v>420</v>
      </c>
    </row>
    <row r="33" spans="1:7" x14ac:dyDescent="0.25">
      <c r="A33" s="8"/>
      <c r="B33" s="24"/>
      <c r="C33" s="2"/>
      <c r="D33" s="10"/>
      <c r="E33" s="9"/>
      <c r="G33" s="11"/>
    </row>
    <row r="34" spans="1:7" x14ac:dyDescent="0.25">
      <c r="A34" s="23" t="s">
        <v>26</v>
      </c>
      <c r="B34" s="24" t="s">
        <v>27</v>
      </c>
      <c r="C34" s="9">
        <f>SUM(C7/G7)*G34</f>
        <v>1743.1044355909694</v>
      </c>
      <c r="D34" s="10"/>
      <c r="E34" s="9">
        <f>SUM(E7/G7)*G34</f>
        <v>1108.2155644090308</v>
      </c>
      <c r="G34" s="11">
        <v>2851.32</v>
      </c>
    </row>
    <row r="35" spans="1:7" x14ac:dyDescent="0.25">
      <c r="A35" s="8"/>
      <c r="B35" s="24" t="s">
        <v>28</v>
      </c>
      <c r="C35" s="9">
        <f>SUM(C7/G7)*G35</f>
        <v>20.357370517928285</v>
      </c>
      <c r="D35" s="10"/>
      <c r="E35" s="9">
        <f>SUM(E7/G7)*G35</f>
        <v>12.942629482071712</v>
      </c>
      <c r="G35" s="11">
        <v>33.299999999999997</v>
      </c>
    </row>
    <row r="36" spans="1:7" x14ac:dyDescent="0.25">
      <c r="A36" s="8"/>
      <c r="B36" s="24" t="s">
        <v>29</v>
      </c>
      <c r="C36" s="9">
        <f>SUM(C7/G7)*G36</f>
        <v>0</v>
      </c>
      <c r="D36" s="10"/>
      <c r="E36" s="9">
        <f>SUM(E7/G7)*G36</f>
        <v>0</v>
      </c>
      <c r="G36" s="11">
        <v>0</v>
      </c>
    </row>
    <row r="37" spans="1:7" x14ac:dyDescent="0.25">
      <c r="A37" s="8"/>
      <c r="B37" s="24" t="s">
        <v>30</v>
      </c>
      <c r="C37" s="9">
        <f>SUM(C7/G7)*G37</f>
        <v>0</v>
      </c>
      <c r="D37" s="10"/>
      <c r="E37" s="9">
        <f>SUM(E7/G7)*G37</f>
        <v>0</v>
      </c>
      <c r="G37" s="11">
        <v>0</v>
      </c>
    </row>
    <row r="38" spans="1:7" x14ac:dyDescent="0.25">
      <c r="A38" s="8"/>
      <c r="B38" s="24" t="s">
        <v>31</v>
      </c>
      <c r="C38" s="9">
        <f>SUM(C7/G7)*G38</f>
        <v>123.63587428065516</v>
      </c>
      <c r="D38" s="10"/>
      <c r="E38" s="9">
        <f>SUM(E7/G7)*G38</f>
        <v>78.60412571934485</v>
      </c>
      <c r="G38" s="11">
        <v>202.24</v>
      </c>
    </row>
    <row r="39" spans="1:7" x14ac:dyDescent="0.25">
      <c r="A39" s="8"/>
      <c r="B39" s="24" t="s">
        <v>32</v>
      </c>
      <c r="C39" s="9">
        <f>SUM(C7/G7)*G39</f>
        <v>1135.2932625055332</v>
      </c>
      <c r="D39" s="10"/>
      <c r="E39" s="9">
        <f>SUM(E7/G7)*G39</f>
        <v>721.78673749446659</v>
      </c>
      <c r="G39" s="11">
        <v>1857.08</v>
      </c>
    </row>
    <row r="40" spans="1:7" x14ac:dyDescent="0.25">
      <c r="A40" s="8"/>
      <c r="B40" s="24"/>
      <c r="C40" s="9"/>
      <c r="D40" s="10"/>
      <c r="E40" s="9"/>
      <c r="G40" s="11"/>
    </row>
    <row r="41" spans="1:7" x14ac:dyDescent="0.25">
      <c r="A41" s="8" t="s">
        <v>15</v>
      </c>
      <c r="B41" s="24" t="s">
        <v>16</v>
      </c>
      <c r="C41" s="9">
        <f>SUM(C7/G7)*G41</f>
        <v>1140.9114077025231</v>
      </c>
      <c r="D41" s="10"/>
      <c r="E41" s="9">
        <f>SUM(E7/G7)*G41</f>
        <v>725.35859229747678</v>
      </c>
      <c r="G41" s="11">
        <v>1866.27</v>
      </c>
    </row>
    <row r="42" spans="1:7" x14ac:dyDescent="0.25">
      <c r="A42" s="12"/>
      <c r="C42" s="13"/>
      <c r="D42" s="10"/>
      <c r="E42" s="2"/>
      <c r="G42" s="11"/>
    </row>
    <row r="43" spans="1:7" x14ac:dyDescent="0.25">
      <c r="A43" s="26" t="s">
        <v>33</v>
      </c>
      <c r="B43" s="22"/>
      <c r="C43" s="29">
        <f>SUM(C27:C42)</f>
        <v>9901.9044931385542</v>
      </c>
      <c r="D43" s="10"/>
      <c r="E43" s="27">
        <f>SUM(E27:E42)</f>
        <v>6295.345506861443</v>
      </c>
      <c r="G43" s="28">
        <f>SUM(G27:G42)</f>
        <v>16197.25</v>
      </c>
    </row>
    <row r="44" spans="1:7" x14ac:dyDescent="0.25">
      <c r="A44" s="8"/>
      <c r="B44" s="22"/>
      <c r="C44" s="2"/>
      <c r="D44" s="10"/>
      <c r="E44" s="2"/>
      <c r="G44" s="11"/>
    </row>
    <row r="45" spans="1:7" x14ac:dyDescent="0.25">
      <c r="A45" s="26" t="s">
        <v>34</v>
      </c>
      <c r="B45" s="22"/>
      <c r="C45" s="9">
        <f>SUM(C7/G7)*G45</f>
        <v>17276.664572819831</v>
      </c>
      <c r="D45" s="10"/>
      <c r="E45" s="9">
        <f>SUM(E7/G7)*G45</f>
        <v>10984.005427180169</v>
      </c>
      <c r="G45" s="11">
        <v>28260.67</v>
      </c>
    </row>
    <row r="46" spans="1:7" x14ac:dyDescent="0.25">
      <c r="A46" s="26" t="s">
        <v>35</v>
      </c>
      <c r="B46" s="22"/>
      <c r="C46" s="30">
        <f>C23</f>
        <v>11605.406812749005</v>
      </c>
      <c r="D46" s="10"/>
      <c r="E46" s="2">
        <f>E23</f>
        <v>7378.3831872509963</v>
      </c>
      <c r="G46" s="11">
        <f>G23</f>
        <v>18983.789999999997</v>
      </c>
    </row>
    <row r="47" spans="1:7" x14ac:dyDescent="0.25">
      <c r="A47" s="26" t="s">
        <v>36</v>
      </c>
      <c r="B47" s="22"/>
      <c r="C47" s="30">
        <f>C43</f>
        <v>9901.9044931385542</v>
      </c>
      <c r="D47" s="10"/>
      <c r="E47" s="2">
        <f>E43</f>
        <v>6295.345506861443</v>
      </c>
      <c r="G47" s="11">
        <f>G43</f>
        <v>16197.25</v>
      </c>
    </row>
    <row r="48" spans="1:7" x14ac:dyDescent="0.25">
      <c r="A48" s="26"/>
      <c r="B48" s="22"/>
      <c r="C48" s="30"/>
      <c r="D48" s="10"/>
      <c r="E48" s="2"/>
      <c r="G48" s="11"/>
    </row>
    <row r="49" spans="1:7" x14ac:dyDescent="0.25">
      <c r="A49" s="16" t="s">
        <v>37</v>
      </c>
      <c r="B49" s="22"/>
      <c r="C49" s="29">
        <f>SUM(C45+C46-C47)</f>
        <v>18980.166892430283</v>
      </c>
      <c r="D49" s="10"/>
      <c r="E49" s="29">
        <f>SUM(E45+E46-E47)</f>
        <v>12067.043107569723</v>
      </c>
      <c r="G49" s="31">
        <f>SUM(G45+G46-G47)</f>
        <v>31047.209999999992</v>
      </c>
    </row>
    <row r="50" spans="1:7" x14ac:dyDescent="0.25">
      <c r="A50" s="16"/>
      <c r="C50" s="2"/>
      <c r="D50" s="10"/>
      <c r="E50" s="2"/>
      <c r="G50" s="11"/>
    </row>
    <row r="51" spans="1:7" x14ac:dyDescent="0.25">
      <c r="A51" s="16" t="s">
        <v>38</v>
      </c>
      <c r="C51" s="2"/>
      <c r="D51" s="10"/>
      <c r="E51" s="2"/>
      <c r="G51" s="11"/>
    </row>
    <row r="52" spans="1:7" x14ac:dyDescent="0.25">
      <c r="A52" s="23" t="s">
        <v>39</v>
      </c>
      <c r="B52" s="22"/>
      <c r="C52" s="9">
        <f>SUM(C7/G7)*G52</f>
        <v>62.093036741921196</v>
      </c>
      <c r="D52" s="10"/>
      <c r="E52" s="9">
        <f>SUM(E7/G7)*G52</f>
        <v>39.476963258078797</v>
      </c>
      <c r="G52" s="11">
        <v>101.57</v>
      </c>
    </row>
    <row r="53" spans="1:7" x14ac:dyDescent="0.25">
      <c r="A53" s="23" t="s">
        <v>40</v>
      </c>
      <c r="C53" s="9">
        <f>SUM(C7/G7)*G53</f>
        <v>18918.073855688355</v>
      </c>
      <c r="D53" s="10"/>
      <c r="E53" s="9">
        <f>SUM(E7/G7)*G53</f>
        <v>12027.566144311642</v>
      </c>
      <c r="G53" s="14">
        <v>30945.64</v>
      </c>
    </row>
    <row r="54" spans="1:7" x14ac:dyDescent="0.25">
      <c r="A54" s="32"/>
      <c r="C54" s="15"/>
      <c r="D54" s="10"/>
      <c r="E54" s="2"/>
      <c r="G54" s="11"/>
    </row>
    <row r="55" spans="1:7" x14ac:dyDescent="0.25">
      <c r="A55" s="16" t="s">
        <v>41</v>
      </c>
      <c r="C55" s="33">
        <f>SUM(C52:C54)</f>
        <v>18980.166892430276</v>
      </c>
      <c r="D55" s="10"/>
      <c r="E55" s="33">
        <f>SUM(E52:E54)</f>
        <v>12067.043107569722</v>
      </c>
      <c r="G55" s="31">
        <f>SUM(G52:G53)</f>
        <v>31047.21</v>
      </c>
    </row>
    <row r="56" spans="1:7" x14ac:dyDescent="0.25">
      <c r="A56" s="26"/>
      <c r="C56" s="34"/>
      <c r="D56" s="10"/>
      <c r="E56" s="2"/>
    </row>
  </sheetData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Lindsay</cp:lastModifiedBy>
  <dcterms:created xsi:type="dcterms:W3CDTF">2021-04-02T14:43:55Z</dcterms:created>
  <dcterms:modified xsi:type="dcterms:W3CDTF">2021-04-02T14:48:00Z</dcterms:modified>
</cp:coreProperties>
</file>